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licate Example" sheetId="1" r:id="rId4"/>
    <sheet state="visible" name="Grant and PRI Example" sheetId="2" r:id="rId5"/>
    <sheet state="visible" name="Endowment Avail Example" sheetId="3" r:id="rId6"/>
  </sheets>
  <definedNames>
    <definedName localSheetId="1" name="solver_cvg">0.0001</definedName>
    <definedName localSheetId="1" name="solver_drv">1</definedName>
    <definedName localSheetId="1" name="solver_eng">1</definedName>
    <definedName localSheetId="1" name="solver_itr">2147483647</definedName>
    <definedName localSheetId="1" name="solver_lin">2</definedName>
    <definedName localSheetId="1" name="solver_mip">2147483647</definedName>
    <definedName localSheetId="1" name="solver_mni">30</definedName>
    <definedName localSheetId="1" name="solver_mrt">0.075</definedName>
    <definedName localSheetId="1" name="solver_msl">2</definedName>
    <definedName localSheetId="1" name="solver_neg">1</definedName>
    <definedName localSheetId="1" name="solver_nod">2147483647</definedName>
    <definedName localSheetId="1" name="solver_num">0</definedName>
    <definedName localSheetId="1" name="solver_pre">0.000001</definedName>
    <definedName localSheetId="1" name="solver_rbv">1</definedName>
    <definedName localSheetId="1" name="solver_rlx">1</definedName>
    <definedName localSheetId="1" name="solver_rsd">0</definedName>
    <definedName localSheetId="1" name="solver_scl">2</definedName>
    <definedName localSheetId="1" name="solver_sho">2</definedName>
    <definedName localSheetId="1" name="solver_ssz">100</definedName>
    <definedName localSheetId="1" name="solver_tim">2147483647</definedName>
    <definedName localSheetId="1" name="solver_tol">0.01</definedName>
    <definedName localSheetId="1" name="solver_typ">3</definedName>
    <definedName localSheetId="1" name="solver_val">0</definedName>
    <definedName localSheetId="1" name="solver_ver">2</definedName>
    <definedName localSheetId="1" name="solver_opt">'Grant and PRI Example'!$K$28</definedName>
    <definedName localSheetId="1" name="solver_adj">'Grant and PRI Example'!$K$21</definedName>
  </definedNames>
  <calcPr/>
  <extLst>
    <ext uri="GoogleSheetsCustomDataVersion2">
      <go:sheetsCustomData xmlns:go="http://customooxmlschemas.google.com/" r:id="rId7" roundtripDataChecksum="WTYZpZWtjAAYjB5mM+IhKB+guL5tKwu6oa4FfJpZTDw="/>
    </ext>
  </extLst>
</workbook>
</file>

<file path=xl/sharedStrings.xml><?xml version="1.0" encoding="utf-8"?>
<sst xmlns="http://schemas.openxmlformats.org/spreadsheetml/2006/main" count="145" uniqueCount="45">
  <si>
    <t>Full Spectrum Capital Calculator Example: replicate the current situation</t>
  </si>
  <si>
    <t>Try it: Replicate an existing grant + recoverable grant project</t>
  </si>
  <si>
    <t>In this example, AB Cart (the community partner) provides their current capital stack</t>
  </si>
  <si>
    <t>Now try to replicate the current capital stack of a local project</t>
  </si>
  <si>
    <t>Left side is illustrative example, right side is practice area with orange cells for your info</t>
  </si>
  <si>
    <t>Practice area - Fill in the orange shaded cells</t>
  </si>
  <si>
    <t>STEP 1: Understand the Community Partner's Needs</t>
  </si>
  <si>
    <t xml:space="preserve">AB Cart's Current Annual Capital Stack </t>
  </si>
  <si>
    <t>Project current stack</t>
  </si>
  <si>
    <t>Type of Dollar</t>
  </si>
  <si>
    <t>Amount</t>
  </si>
  <si>
    <t>Rate</t>
  </si>
  <si>
    <t>Grant</t>
  </si>
  <si>
    <t xml:space="preserve"> </t>
  </si>
  <si>
    <t>Debt/loan</t>
  </si>
  <si>
    <t>Current Blended Rate</t>
  </si>
  <si>
    <t>STEP 2: Calculate the Capital Steward's Blended Rate of Return and Reverse Engineer capital stack</t>
  </si>
  <si>
    <t>Change the distribution between grants and debt/loan amounts and rate to achieve the partner's required blended rate</t>
  </si>
  <si>
    <t xml:space="preserve">AB Cart's funders </t>
  </si>
  <si>
    <t>Return to Funder</t>
  </si>
  <si>
    <t>Project Funders</t>
  </si>
  <si>
    <t>Principal</t>
  </si>
  <si>
    <t>Interest</t>
  </si>
  <si>
    <t>Total</t>
  </si>
  <si>
    <t>Total Investment</t>
  </si>
  <si>
    <t>Total Repayment</t>
  </si>
  <si>
    <t>Blended Rate</t>
  </si>
  <si>
    <t>This is the blended interest rate that the community partner pays the funders</t>
  </si>
  <si>
    <t>Note: for simplicity, all projects are shown as one year</t>
  </si>
  <si>
    <t>Example: Labs Full Spectrum Capital Calculator: what does the project need?</t>
  </si>
  <si>
    <t>Try it: Fill in the orange shaded cells</t>
  </si>
  <si>
    <t>In this example, Labs (the community partner) provides their level of need and and their ability to generate revenue</t>
  </si>
  <si>
    <t>In this example, the community partner provides their level of need and and their ability to generate revenue</t>
  </si>
  <si>
    <t xml:space="preserve"> Labs' Project Plan</t>
  </si>
  <si>
    <t>Your project plan</t>
  </si>
  <si>
    <t>Monetary Need</t>
  </si>
  <si>
    <t>Ability to Repay</t>
  </si>
  <si>
    <t xml:space="preserve">Labs' funders </t>
  </si>
  <si>
    <t>Project funders</t>
  </si>
  <si>
    <t>Three Full Spectrum Capital Calculator: Endowment funding available</t>
  </si>
  <si>
    <t>In the case that the capital steward has the ability to make limited impact investments, at market rate, from its endowment</t>
  </si>
  <si>
    <t>Three Project Plan</t>
  </si>
  <si>
    <t>Required Blended Rate</t>
  </si>
  <si>
    <t>Threes' Funders</t>
  </si>
  <si>
    <t>Endowment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</si>
</sst>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* #,##0_);_(&quot;$&quot;* \(#,##0\);_(&quot;$&quot;* &quot;-&quot;??_);_(@_)"/>
    <numFmt numFmtId="165" formatCode="_(&quot;$&quot;* #,##0.0_);_(&quot;$&quot;* \(#,##0.0\);_(&quot;$&quot;* &quot;-&quot;?_);_(@_)"/>
    <numFmt numFmtId="166" formatCode="0.0%"/>
    <numFmt numFmtId="167" formatCode="_(* #,##0_);_(* \(#,##0\);_(* &quot;-&quot;??_);_(@_)"/>
  </numFmts>
  <fonts count="13">
    <font>
      <sz val="11.0"/>
      <color theme="1"/>
      <name val="Calibri"/>
      <scheme val="minor"/>
    </font>
    <font>
      <sz val="11.0"/>
      <color theme="1"/>
      <name val="Roboto"/>
    </font>
    <font>
      <b/>
      <sz val="18.0"/>
      <color theme="1"/>
      <name val="Roboto"/>
    </font>
    <font>
      <sz val="14.0"/>
      <color theme="1"/>
      <name val="Roboto"/>
    </font>
    <font>
      <b/>
      <sz val="14.0"/>
      <color theme="1"/>
      <name val="Roboto"/>
    </font>
    <font>
      <b/>
      <sz val="16.0"/>
      <color theme="1"/>
      <name val="Roboto"/>
    </font>
    <font>
      <b/>
      <sz val="14.0"/>
      <color rgb="FFFFFFFF"/>
      <name val="Roboto"/>
    </font>
    <font>
      <b/>
      <sz val="16.0"/>
      <color rgb="FF000000"/>
      <name val="Roboto"/>
    </font>
    <font/>
    <font>
      <sz val="14.0"/>
      <color rgb="FFFFFFFF"/>
      <name val="Roboto"/>
    </font>
    <font>
      <b/>
      <i/>
      <sz val="14.0"/>
      <color theme="1"/>
      <name val="Roboto"/>
    </font>
    <font>
      <sz val="11.0"/>
      <color theme="0"/>
      <name val="Roboto"/>
    </font>
    <font>
      <sz val="14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006FAA"/>
        <bgColor rgb="FF006FAA"/>
      </patternFill>
    </fill>
    <fill>
      <patternFill patternType="solid">
        <fgColor rgb="FF99C5DD"/>
        <bgColor rgb="FF99C5DD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rgb="FFFFFF00"/>
      </patternFill>
    </fill>
    <fill>
      <patternFill patternType="solid">
        <fgColor rgb="FF404040"/>
        <bgColor rgb="FF404040"/>
      </patternFill>
    </fill>
    <fill>
      <patternFill patternType="solid">
        <fgColor rgb="FF808080"/>
        <bgColor rgb="FF808080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theme="0"/>
      </left>
      <top style="thin">
        <color theme="0"/>
      </top>
      <bottom style="thin">
        <color theme="0"/>
      </bottom>
    </border>
    <border>
      <top style="thin">
        <color theme="0"/>
      </top>
      <bottom style="thin">
        <color theme="0"/>
      </bottom>
    </border>
    <border>
      <right style="thin">
        <color theme="0"/>
      </right>
      <top style="thin">
        <color theme="0"/>
      </top>
      <bottom style="thin">
        <color theme="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top style="thin">
        <color theme="0"/>
      </top>
    </border>
    <border>
      <left/>
      <top style="thin">
        <color rgb="FF000000"/>
      </top>
      <bottom style="thin">
        <color theme="0"/>
      </bottom>
    </border>
    <border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/>
      <right/>
      <top/>
      <bottom/>
    </border>
    <border>
      <bottom style="thin">
        <color theme="0"/>
      </bottom>
    </border>
    <border>
      <left/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Font="1"/>
    <xf borderId="1" fillId="2" fontId="6" numFmtId="0" xfId="0" applyBorder="1" applyFill="1" applyFont="1"/>
    <xf borderId="1" fillId="3" fontId="4" numFmtId="164" xfId="0" applyBorder="1" applyFill="1" applyFont="1" applyNumberFormat="1"/>
    <xf borderId="1" fillId="3" fontId="3" numFmtId="164" xfId="0" applyAlignment="1" applyBorder="1" applyFont="1" applyNumberFormat="1">
      <alignment horizontal="right"/>
    </xf>
    <xf borderId="1" fillId="3" fontId="3" numFmtId="9" xfId="0" applyAlignment="1" applyBorder="1" applyFont="1" applyNumberFormat="1">
      <alignment horizontal="right"/>
    </xf>
    <xf borderId="0" fillId="0" fontId="1" numFmtId="165" xfId="0" applyFont="1" applyNumberFormat="1"/>
    <xf borderId="1" fillId="4" fontId="3" numFmtId="164" xfId="0" applyAlignment="1" applyBorder="1" applyFill="1" applyFont="1" applyNumberFormat="1">
      <alignment horizontal="right"/>
    </xf>
    <xf borderId="1" fillId="3" fontId="3" numFmtId="166" xfId="0" applyAlignment="1" applyBorder="1" applyFont="1" applyNumberFormat="1">
      <alignment horizontal="right"/>
    </xf>
    <xf borderId="1" fillId="3" fontId="3" numFmtId="167" xfId="0" applyAlignment="1" applyBorder="1" applyFont="1" applyNumberFormat="1">
      <alignment horizontal="right"/>
    </xf>
    <xf borderId="1" fillId="4" fontId="3" numFmtId="167" xfId="0" applyAlignment="1" applyBorder="1" applyFont="1" applyNumberFormat="1">
      <alignment horizontal="right"/>
    </xf>
    <xf borderId="1" fillId="4" fontId="3" numFmtId="166" xfId="0" applyAlignment="1" applyBorder="1" applyFont="1" applyNumberFormat="1">
      <alignment horizontal="right"/>
    </xf>
    <xf borderId="1" fillId="5" fontId="3" numFmtId="166" xfId="0" applyAlignment="1" applyBorder="1" applyFill="1" applyFont="1" applyNumberFormat="1">
      <alignment horizontal="right"/>
    </xf>
    <xf borderId="0" fillId="0" fontId="1" numFmtId="9" xfId="0" applyFont="1" applyNumberFormat="1"/>
    <xf borderId="0" fillId="0" fontId="7" numFmtId="0" xfId="0" applyFont="1"/>
    <xf borderId="2" fillId="6" fontId="6" numFmtId="0" xfId="0" applyAlignment="1" applyBorder="1" applyFill="1" applyFont="1">
      <alignment horizontal="center"/>
    </xf>
    <xf borderId="3" fillId="0" fontId="8" numFmtId="0" xfId="0" applyBorder="1" applyFont="1"/>
    <xf borderId="4" fillId="0" fontId="8" numFmtId="0" xfId="0" applyBorder="1" applyFont="1"/>
    <xf borderId="5" fillId="6" fontId="6" numFmtId="0" xfId="0" applyAlignment="1" applyBorder="1" applyFont="1">
      <alignment horizontal="center"/>
    </xf>
    <xf borderId="0" fillId="0" fontId="1" numFmtId="164" xfId="0" applyFont="1" applyNumberFormat="1"/>
    <xf borderId="1" fillId="7" fontId="9" numFmtId="164" xfId="0" applyAlignment="1" applyBorder="1" applyFill="1" applyFont="1" applyNumberFormat="1">
      <alignment horizontal="right"/>
    </xf>
    <xf borderId="1" fillId="7" fontId="9" numFmtId="167" xfId="0" applyAlignment="1" applyBorder="1" applyFont="1" applyNumberFormat="1">
      <alignment horizontal="right"/>
    </xf>
    <xf borderId="1" fillId="4" fontId="3" numFmtId="0" xfId="0" applyAlignment="1" applyBorder="1" applyFont="1">
      <alignment horizontal="right"/>
    </xf>
    <xf borderId="1" fillId="3" fontId="1" numFmtId="164" xfId="0" applyBorder="1" applyFont="1" applyNumberFormat="1"/>
    <xf borderId="1" fillId="3" fontId="1" numFmtId="9" xfId="0" applyBorder="1" applyFont="1" applyNumberFormat="1"/>
    <xf borderId="1" fillId="0" fontId="4" numFmtId="0" xfId="0" applyBorder="1" applyFont="1"/>
    <xf borderId="1" fillId="0" fontId="4" numFmtId="164" xfId="0" applyAlignment="1" applyBorder="1" applyFont="1" applyNumberFormat="1">
      <alignment horizontal="right"/>
    </xf>
    <xf borderId="6" fillId="0" fontId="1" numFmtId="0" xfId="0" applyBorder="1" applyFont="1"/>
    <xf borderId="1" fillId="0" fontId="4" numFmtId="167" xfId="0" applyAlignment="1" applyBorder="1" applyFont="1" applyNumberFormat="1">
      <alignment horizontal="right"/>
    </xf>
    <xf borderId="1" fillId="5" fontId="4" numFmtId="0" xfId="0" applyBorder="1" applyFont="1"/>
    <xf borderId="1" fillId="5" fontId="4" numFmtId="166" xfId="0" applyAlignment="1" applyBorder="1" applyFont="1" applyNumberFormat="1">
      <alignment horizontal="right"/>
    </xf>
    <xf borderId="0" fillId="0" fontId="10" numFmtId="0" xfId="0" applyFont="1"/>
    <xf borderId="0" fillId="0" fontId="1" numFmtId="166" xfId="0" applyFont="1" applyNumberFormat="1"/>
    <xf borderId="7" fillId="6" fontId="6" numFmtId="0" xfId="0" applyAlignment="1" applyBorder="1" applyFont="1">
      <alignment horizontal="center"/>
    </xf>
    <xf borderId="8" fillId="0" fontId="8" numFmtId="0" xfId="0" applyBorder="1" applyFont="1"/>
    <xf borderId="9" fillId="0" fontId="8" numFmtId="0" xfId="0" applyBorder="1" applyFont="1"/>
    <xf borderId="1" fillId="4" fontId="3" numFmtId="164" xfId="0" applyAlignment="1" applyBorder="1" applyFont="1" applyNumberFormat="1">
      <alignment horizontal="right" readingOrder="0"/>
    </xf>
    <xf borderId="1" fillId="8" fontId="3" numFmtId="9" xfId="0" applyAlignment="1" applyBorder="1" applyFill="1" applyFont="1" applyNumberFormat="1">
      <alignment horizontal="right"/>
    </xf>
    <xf borderId="1" fillId="4" fontId="3" numFmtId="167" xfId="0" applyAlignment="1" applyBorder="1" applyFont="1" applyNumberFormat="1">
      <alignment horizontal="right" readingOrder="0"/>
    </xf>
    <xf borderId="0" fillId="0" fontId="11" numFmtId="166" xfId="0" applyFont="1" applyNumberFormat="1"/>
    <xf borderId="0" fillId="0" fontId="3" numFmtId="164" xfId="0" applyAlignment="1" applyFont="1" applyNumberFormat="1">
      <alignment horizontal="right"/>
    </xf>
    <xf borderId="10" fillId="9" fontId="3" numFmtId="166" xfId="0" applyAlignment="1" applyBorder="1" applyFill="1" applyFont="1" applyNumberFormat="1">
      <alignment horizontal="right"/>
    </xf>
    <xf borderId="0" fillId="0" fontId="12" numFmtId="0" xfId="0" applyFont="1"/>
    <xf borderId="11" fillId="0" fontId="1" numFmtId="0" xfId="0" applyBorder="1" applyFont="1"/>
    <xf borderId="12" fillId="6" fontId="6" numFmtId="0" xfId="0" applyAlignment="1" applyBorder="1" applyFont="1">
      <alignment horizontal="center"/>
    </xf>
    <xf borderId="13" fillId="0" fontId="8" numFmtId="0" xfId="0" applyBorder="1" applyFont="1"/>
    <xf borderId="1" fillId="3" fontId="3" numFmtId="164" xfId="0" applyAlignment="1" applyBorder="1" applyFont="1" applyNumberFormat="1">
      <alignment horizontal="right" readingOrder="0"/>
    </xf>
    <xf borderId="1" fillId="3" fontId="3" numFmtId="167" xfId="0" applyAlignment="1" applyBorder="1" applyFont="1" applyNumberFormat="1">
      <alignment horizontal="right" readingOrder="0"/>
    </xf>
    <xf borderId="1" fillId="5" fontId="4" numFmtId="9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</xdr:colOff>
      <xdr:row>2</xdr:row>
      <xdr:rowOff>66675</xdr:rowOff>
    </xdr:from>
    <xdr:ext cx="1809750" cy="257175"/>
    <xdr:sp>
      <xdr:nvSpPr>
        <xdr:cNvPr id="3" name="Shape 3"/>
        <xdr:cNvSpPr/>
      </xdr:nvSpPr>
      <xdr:spPr>
        <a:xfrm>
          <a:off x="4445888" y="3656175"/>
          <a:ext cx="1800225" cy="247650"/>
        </a:xfrm>
        <a:prstGeom prst="rightArrow">
          <a:avLst>
            <a:gd fmla="val 50000" name="adj1"/>
            <a:gd fmla="val 50000" name="adj2"/>
          </a:avLst>
        </a:prstGeom>
        <a:solidFill>
          <a:schemeClr val="accent1"/>
        </a:solidFill>
        <a:ln cap="flat" cmpd="sng" w="12700">
          <a:solidFill>
            <a:srgbClr val="264159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1" sz="1100" cap="none">
            <a:solidFill>
              <a:srgbClr val="F7CAAC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2</xdr:row>
      <xdr:rowOff>0</xdr:rowOff>
    </xdr:from>
    <xdr:ext cx="1809750" cy="257175"/>
    <xdr:sp>
      <xdr:nvSpPr>
        <xdr:cNvPr id="3" name="Shape 3"/>
        <xdr:cNvSpPr/>
      </xdr:nvSpPr>
      <xdr:spPr>
        <a:xfrm>
          <a:off x="4445888" y="3656175"/>
          <a:ext cx="1800225" cy="247650"/>
        </a:xfrm>
        <a:prstGeom prst="rightArrow">
          <a:avLst>
            <a:gd fmla="val 50000" name="adj1"/>
            <a:gd fmla="val 50000" name="adj2"/>
          </a:avLst>
        </a:prstGeom>
        <a:solidFill>
          <a:schemeClr val="accent1"/>
        </a:solidFill>
        <a:ln cap="flat" cmpd="sng" w="12700">
          <a:solidFill>
            <a:srgbClr val="264159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1" sz="1100" cap="none">
            <a:solidFill>
              <a:srgbClr val="F7CAAC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6.29"/>
    <col customWidth="1" min="2" max="2" width="26.71"/>
    <col customWidth="1" min="3" max="3" width="18.43"/>
    <col customWidth="1" min="5" max="5" width="18.43"/>
    <col customWidth="1" min="6" max="6" width="29.43"/>
    <col customWidth="1" min="7" max="7" width="25.71"/>
    <col customWidth="1" min="8" max="8" width="12.43"/>
    <col customWidth="1" min="9" max="9" width="26.71"/>
    <col customWidth="1" min="10" max="10" width="18.43"/>
    <col customWidth="1" min="12" max="12" width="18.43"/>
    <col customWidth="1" min="13" max="13" width="29.43"/>
    <col customWidth="1" min="14" max="14" width="25.71"/>
  </cols>
  <sheetData>
    <row r="1" ht="31.5" customHeight="1">
      <c r="A1" s="1"/>
      <c r="B1" s="2" t="s">
        <v>0</v>
      </c>
      <c r="H1" s="1"/>
      <c r="I1" s="2" t="s">
        <v>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3"/>
      <c r="B2" s="3" t="s">
        <v>2</v>
      </c>
      <c r="C2" s="3"/>
      <c r="D2" s="3"/>
      <c r="E2" s="3"/>
      <c r="F2" s="3"/>
      <c r="G2" s="3"/>
      <c r="H2" s="3"/>
      <c r="I2" s="3" t="s">
        <v>3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A3" s="3"/>
      <c r="B3" s="4" t="s">
        <v>4</v>
      </c>
      <c r="C3" s="3"/>
      <c r="D3" s="3"/>
      <c r="E3" s="3"/>
      <c r="F3" s="3"/>
      <c r="G3" s="3"/>
      <c r="H3" s="3"/>
      <c r="I3" s="3" t="s">
        <v>5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28.5" customHeight="1">
      <c r="A5" s="1"/>
      <c r="B5" s="5" t="s">
        <v>6</v>
      </c>
      <c r="H5" s="1"/>
      <c r="I5" s="5" t="s">
        <v>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1"/>
      <c r="B7" s="3" t="s">
        <v>7</v>
      </c>
      <c r="C7" s="1"/>
      <c r="D7" s="1"/>
      <c r="E7" s="1"/>
      <c r="F7" s="1"/>
      <c r="G7" s="1"/>
      <c r="H7" s="1"/>
      <c r="I7" s="3" t="s">
        <v>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1"/>
      <c r="B8" s="6" t="s">
        <v>9</v>
      </c>
      <c r="C8" s="6" t="s">
        <v>10</v>
      </c>
      <c r="D8" s="6" t="s">
        <v>11</v>
      </c>
      <c r="E8" s="1"/>
      <c r="F8" s="1"/>
      <c r="G8" s="1"/>
      <c r="H8" s="1"/>
      <c r="I8" s="6" t="s">
        <v>9</v>
      </c>
      <c r="J8" s="6" t="s">
        <v>10</v>
      </c>
      <c r="K8" s="6" t="s">
        <v>11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B9" s="7" t="s">
        <v>12</v>
      </c>
      <c r="C9" s="8">
        <v>1080000.0</v>
      </c>
      <c r="D9" s="9">
        <v>-1.0</v>
      </c>
      <c r="E9" s="1"/>
      <c r="F9" s="10"/>
      <c r="G9" s="1"/>
      <c r="H9" s="1"/>
      <c r="I9" s="7" t="s">
        <v>12</v>
      </c>
      <c r="J9" s="11" t="s">
        <v>13</v>
      </c>
      <c r="K9" s="12">
        <v>-1.0</v>
      </c>
      <c r="L9" s="1"/>
      <c r="M9" s="1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/>
      <c r="B10" s="7" t="s">
        <v>14</v>
      </c>
      <c r="C10" s="13">
        <v>1.125E7</v>
      </c>
      <c r="D10" s="12">
        <v>0.015</v>
      </c>
      <c r="E10" s="1"/>
      <c r="F10" s="10"/>
      <c r="G10" s="1"/>
      <c r="H10" s="1"/>
      <c r="I10" s="7" t="s">
        <v>14</v>
      </c>
      <c r="J10" s="14" t="s">
        <v>13</v>
      </c>
      <c r="K10" s="15" t="s">
        <v>13</v>
      </c>
      <c r="L10" s="1"/>
      <c r="M10" s="1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/>
      <c r="B11" s="7" t="s">
        <v>15</v>
      </c>
      <c r="C11" s="8">
        <f>SUM(C9:C10)</f>
        <v>12330000</v>
      </c>
      <c r="D11" s="16">
        <f>((C9*D9)+(C10*D10))/(C9+C10)</f>
        <v>-0.07390510949</v>
      </c>
      <c r="E11" s="1"/>
      <c r="F11" s="10"/>
      <c r="G11" s="1"/>
      <c r="H11" s="1"/>
      <c r="I11" s="7" t="s">
        <v>15</v>
      </c>
      <c r="J11" s="8">
        <f>SUM(J9:J10)</f>
        <v>0</v>
      </c>
      <c r="K11" s="16" t="str">
        <f>((J9*K9)+(J10*K10))/(J9+J10)</f>
        <v>#VALUE!</v>
      </c>
      <c r="L11" s="1"/>
      <c r="M11" s="1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/>
      <c r="B13" s="17"/>
      <c r="C13" s="1"/>
      <c r="D13" s="1"/>
      <c r="E13" s="1"/>
      <c r="F13" s="1"/>
      <c r="G13" s="1"/>
      <c r="H13" s="1"/>
      <c r="I13" s="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30.75" customHeight="1">
      <c r="A15" s="1"/>
      <c r="B15" s="5" t="s">
        <v>16</v>
      </c>
      <c r="H15" s="1"/>
      <c r="I15" s="5" t="s">
        <v>16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/>
      <c r="B16" s="18"/>
      <c r="C16" s="18"/>
      <c r="D16" s="18"/>
      <c r="E16" s="18"/>
      <c r="F16" s="18"/>
      <c r="G16" s="18"/>
      <c r="H16" s="1"/>
      <c r="I16" s="3" t="s">
        <v>17</v>
      </c>
      <c r="J16" s="18"/>
      <c r="K16" s="18"/>
      <c r="L16" s="18"/>
      <c r="M16" s="18"/>
      <c r="N16" s="1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3" t="s">
        <v>18</v>
      </c>
      <c r="C18" s="1"/>
      <c r="D18" s="1"/>
      <c r="E18" s="19" t="s">
        <v>19</v>
      </c>
      <c r="F18" s="20"/>
      <c r="G18" s="21"/>
      <c r="H18" s="1"/>
      <c r="I18" s="3" t="s">
        <v>20</v>
      </c>
      <c r="J18" s="1"/>
      <c r="K18" s="1"/>
      <c r="L18" s="19" t="s">
        <v>19</v>
      </c>
      <c r="M18" s="20"/>
      <c r="N18" s="2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6" t="s">
        <v>9</v>
      </c>
      <c r="C19" s="6" t="s">
        <v>10</v>
      </c>
      <c r="D19" s="6" t="s">
        <v>11</v>
      </c>
      <c r="E19" s="22" t="s">
        <v>21</v>
      </c>
      <c r="F19" s="22" t="s">
        <v>22</v>
      </c>
      <c r="G19" s="22" t="s">
        <v>23</v>
      </c>
      <c r="H19" s="1"/>
      <c r="I19" s="6" t="s">
        <v>9</v>
      </c>
      <c r="J19" s="6" t="s">
        <v>10</v>
      </c>
      <c r="K19" s="6" t="s">
        <v>11</v>
      </c>
      <c r="L19" s="22" t="s">
        <v>21</v>
      </c>
      <c r="M19" s="22" t="s">
        <v>22</v>
      </c>
      <c r="N19" s="22" t="s">
        <v>23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23"/>
      <c r="B20" s="7" t="s">
        <v>12</v>
      </c>
      <c r="C20" s="8">
        <f t="shared" ref="C20:D20" si="1">C9</f>
        <v>1080000</v>
      </c>
      <c r="D20" s="9">
        <f t="shared" si="1"/>
        <v>-1</v>
      </c>
      <c r="E20" s="24">
        <f t="shared" ref="E20:E22" si="3">IF($D20&gt;-1,IF($D20&gt;0,$C20,($D20*$C20)),0)</f>
        <v>0</v>
      </c>
      <c r="F20" s="24">
        <f t="shared" ref="F20:F22" si="4">IF($D20&gt;-1,IF($D20&gt;0,$C20*$D20,(0)),0)</f>
        <v>0</v>
      </c>
      <c r="G20" s="24">
        <f t="shared" ref="G20:G22" si="5">E20+F20</f>
        <v>0</v>
      </c>
      <c r="H20" s="1"/>
      <c r="I20" s="7" t="s">
        <v>12</v>
      </c>
      <c r="J20" s="11"/>
      <c r="K20" s="9">
        <f>K9</f>
        <v>-1</v>
      </c>
      <c r="L20" s="24">
        <f>IF($K20&gt;-1,IF($K20&gt;0,$C20,($K20*$J20)),0)</f>
        <v>0</v>
      </c>
      <c r="M20" s="24">
        <f t="shared" ref="M20:M22" si="6">IF($K20&gt;-1,IF($K20&gt;0,$J20*$K20,(0)),0)</f>
        <v>0</v>
      </c>
      <c r="N20" s="24">
        <f t="shared" ref="N20:N22" si="7">L20+M20</f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23"/>
      <c r="B21" s="7" t="s">
        <v>14</v>
      </c>
      <c r="C21" s="13">
        <f t="shared" ref="C21:D21" si="2">C10</f>
        <v>11250000</v>
      </c>
      <c r="D21" s="12">
        <f t="shared" si="2"/>
        <v>0.015</v>
      </c>
      <c r="E21" s="25">
        <f t="shared" si="3"/>
        <v>11250000</v>
      </c>
      <c r="F21" s="25">
        <f t="shared" si="4"/>
        <v>168750</v>
      </c>
      <c r="G21" s="24">
        <f t="shared" si="5"/>
        <v>11418750</v>
      </c>
      <c r="H21" s="1"/>
      <c r="I21" s="7" t="s">
        <v>14</v>
      </c>
      <c r="J21" s="14"/>
      <c r="K21" s="26"/>
      <c r="L21" s="25">
        <f t="shared" ref="L21:L22" si="8">IF($K21&gt;-1,IF($K21&gt;0,$J21,($K21*$J21)),0)</f>
        <v>0</v>
      </c>
      <c r="M21" s="25">
        <f t="shared" si="6"/>
        <v>0</v>
      </c>
      <c r="N21" s="24">
        <f t="shared" si="7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>
      <c r="A22" s="23"/>
      <c r="B22" s="7"/>
      <c r="C22" s="27"/>
      <c r="D22" s="28"/>
      <c r="E22" s="25">
        <f t="shared" si="3"/>
        <v>0</v>
      </c>
      <c r="F22" s="25">
        <f t="shared" si="4"/>
        <v>0</v>
      </c>
      <c r="G22" s="24">
        <f t="shared" si="5"/>
        <v>0</v>
      </c>
      <c r="H22" s="1"/>
      <c r="I22" s="7"/>
      <c r="J22" s="27"/>
      <c r="K22" s="28"/>
      <c r="L22" s="25">
        <f t="shared" si="8"/>
        <v>0</v>
      </c>
      <c r="M22" s="25">
        <f t="shared" si="6"/>
        <v>0</v>
      </c>
      <c r="N22" s="24">
        <f t="shared" si="7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>
      <c r="A23" s="23"/>
      <c r="B23" s="7" t="s">
        <v>23</v>
      </c>
      <c r="C23" s="8">
        <f>SUM(C20:C22)</f>
        <v>12330000</v>
      </c>
      <c r="D23" s="28"/>
      <c r="E23" s="24">
        <f t="shared" ref="E23:G23" si="9">SUM(E20:E22)</f>
        <v>11250000</v>
      </c>
      <c r="F23" s="24">
        <f t="shared" si="9"/>
        <v>168750</v>
      </c>
      <c r="G23" s="24">
        <f t="shared" si="9"/>
        <v>11418750</v>
      </c>
      <c r="H23" s="1"/>
      <c r="I23" s="7" t="s">
        <v>23</v>
      </c>
      <c r="J23" s="8">
        <f>SUM(J20:J22)</f>
        <v>0</v>
      </c>
      <c r="K23" s="28"/>
      <c r="L23" s="24">
        <f t="shared" ref="L23:N23" si="10">SUM(L20:L22)</f>
        <v>0</v>
      </c>
      <c r="M23" s="24">
        <f t="shared" si="10"/>
        <v>0</v>
      </c>
      <c r="N23" s="24">
        <f t="shared" si="10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>
      <c r="A24" s="1"/>
      <c r="B24" s="1"/>
      <c r="C24" s="1"/>
      <c r="D24" s="1"/>
      <c r="E24" s="1"/>
      <c r="F24" s="1" t="s">
        <v>13</v>
      </c>
      <c r="G24" s="1"/>
      <c r="H24" s="1"/>
      <c r="I24" s="1"/>
      <c r="J24" s="1"/>
      <c r="K24" s="1"/>
      <c r="L24" s="1"/>
      <c r="M24" s="1" t="s">
        <v>13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>
      <c r="A25" s="1"/>
      <c r="B25" s="1" t="s">
        <v>13</v>
      </c>
      <c r="C25" s="1"/>
      <c r="D25" s="1"/>
      <c r="E25" s="1"/>
      <c r="F25" s="1"/>
      <c r="G25" s="1"/>
      <c r="H25" s="1"/>
      <c r="I25" s="1" t="s">
        <v>13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>
      <c r="A26" s="1"/>
      <c r="B26" s="29" t="s">
        <v>24</v>
      </c>
      <c r="C26" s="30">
        <f>C23</f>
        <v>12330000</v>
      </c>
      <c r="D26" s="1"/>
      <c r="E26" s="1"/>
      <c r="F26" s="31"/>
      <c r="G26" s="1"/>
      <c r="H26" s="1"/>
      <c r="I26" s="29" t="s">
        <v>24</v>
      </c>
      <c r="J26" s="30">
        <f>J23</f>
        <v>0</v>
      </c>
      <c r="K26" s="1"/>
      <c r="L26" s="1"/>
      <c r="M26" s="3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>
      <c r="A27" s="1"/>
      <c r="B27" s="29" t="s">
        <v>25</v>
      </c>
      <c r="C27" s="32">
        <f>G23</f>
        <v>11418750</v>
      </c>
      <c r="D27" s="1"/>
      <c r="E27" s="1"/>
      <c r="F27" s="1"/>
      <c r="G27" s="1"/>
      <c r="H27" s="1"/>
      <c r="I27" s="29" t="s">
        <v>25</v>
      </c>
      <c r="J27" s="32">
        <f>N23</f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>
      <c r="A28" s="1"/>
      <c r="B28" s="33" t="s">
        <v>26</v>
      </c>
      <c r="C28" s="34">
        <f>C27/C26-1</f>
        <v>-0.07390510949</v>
      </c>
      <c r="D28" s="1"/>
      <c r="E28" s="1"/>
      <c r="F28" s="1"/>
      <c r="G28" s="1"/>
      <c r="H28" s="1"/>
      <c r="I28" s="33" t="s">
        <v>26</v>
      </c>
      <c r="J28" s="34" t="str">
        <f>J27/J26-1</f>
        <v>#DIV/0!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>
      <c r="A29" s="1"/>
      <c r="B29" s="1"/>
      <c r="C29" s="35"/>
      <c r="D29" s="1"/>
      <c r="E29" s="1"/>
      <c r="F29" s="1"/>
      <c r="G29" s="1"/>
      <c r="H29" s="1"/>
      <c r="I29" s="1"/>
      <c r="J29" s="3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>
      <c r="A30" s="1"/>
      <c r="B30" s="1"/>
      <c r="C30" s="35" t="s">
        <v>27</v>
      </c>
      <c r="D30" s="1"/>
      <c r="E30" s="1"/>
      <c r="F30" s="1"/>
      <c r="G30" s="1"/>
      <c r="H30" s="1"/>
      <c r="I30" s="1"/>
      <c r="J30" s="35" t="s">
        <v>27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>
      <c r="A35" s="1"/>
      <c r="B35" s="1" t="s">
        <v>28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33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>
      <c r="A40" s="1"/>
      <c r="B40" s="23"/>
      <c r="C40" s="36"/>
      <c r="D40" s="1"/>
      <c r="E40" s="1"/>
      <c r="F40" s="1"/>
      <c r="G40" s="1"/>
      <c r="H40" s="1"/>
      <c r="I40" s="23"/>
      <c r="J40" s="3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</sheetData>
  <mergeCells count="8">
    <mergeCell ref="B1:G1"/>
    <mergeCell ref="I1:N1"/>
    <mergeCell ref="B5:G5"/>
    <mergeCell ref="I5:N5"/>
    <mergeCell ref="B15:G15"/>
    <mergeCell ref="I15:N15"/>
    <mergeCell ref="E18:G18"/>
    <mergeCell ref="L18:N1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6.29"/>
    <col customWidth="1" min="2" max="2" width="24.43"/>
    <col customWidth="1" min="3" max="3" width="18.43"/>
    <col customWidth="1" min="4" max="4" width="17.86"/>
    <col customWidth="1" min="5" max="5" width="18.43"/>
    <col customWidth="1" min="6" max="6" width="22.71"/>
    <col customWidth="1" min="7" max="7" width="25.71"/>
    <col customWidth="1" min="8" max="8" width="5.86"/>
    <col customWidth="1" min="9" max="9" width="24.43"/>
    <col customWidth="1" min="10" max="10" width="18.43"/>
    <col customWidth="1" min="11" max="11" width="17.86"/>
    <col customWidth="1" min="12" max="12" width="18.43"/>
    <col customWidth="1" min="13" max="13" width="22.71"/>
    <col customWidth="1" min="14" max="14" width="25.71"/>
  </cols>
  <sheetData>
    <row r="1" ht="31.5" customHeight="1">
      <c r="A1" s="1"/>
      <c r="B1" s="2" t="s">
        <v>29</v>
      </c>
      <c r="H1" s="1"/>
      <c r="I1" s="2" t="s">
        <v>30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3"/>
      <c r="B2" s="3" t="s">
        <v>31</v>
      </c>
      <c r="C2" s="3"/>
      <c r="D2" s="3"/>
      <c r="E2" s="3"/>
      <c r="F2" s="3"/>
      <c r="G2" s="3"/>
      <c r="H2" s="3"/>
      <c r="I2" s="3" t="s">
        <v>32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A3" s="3"/>
      <c r="B3" s="4" t="s">
        <v>4</v>
      </c>
      <c r="C3" s="3"/>
      <c r="D3" s="3"/>
      <c r="E3" s="3"/>
      <c r="F3" s="3"/>
      <c r="G3" s="3"/>
      <c r="H3" s="3"/>
      <c r="I3" s="3" t="s">
        <v>5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28.5" customHeight="1">
      <c r="A5" s="1"/>
      <c r="B5" s="5" t="s">
        <v>6</v>
      </c>
      <c r="H5" s="1"/>
      <c r="I5" s="5" t="s">
        <v>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1"/>
      <c r="B7" s="3" t="s">
        <v>33</v>
      </c>
      <c r="C7" s="1"/>
      <c r="D7" s="1"/>
      <c r="E7" s="1"/>
      <c r="F7" s="1"/>
      <c r="G7" s="1"/>
      <c r="H7" s="1"/>
      <c r="I7" s="3" t="s">
        <v>34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1"/>
      <c r="B8" s="7" t="s">
        <v>35</v>
      </c>
      <c r="C8" s="8">
        <v>1060000.0</v>
      </c>
      <c r="D8" s="1"/>
      <c r="E8" s="1"/>
      <c r="F8" s="1"/>
      <c r="G8" s="1"/>
      <c r="H8" s="1"/>
      <c r="I8" s="7" t="s">
        <v>35</v>
      </c>
      <c r="J8" s="1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B9" s="7" t="s">
        <v>36</v>
      </c>
      <c r="C9" s="13">
        <v>1030000.0</v>
      </c>
      <c r="D9" s="1"/>
      <c r="E9" s="1"/>
      <c r="F9" s="1"/>
      <c r="G9" s="1"/>
      <c r="H9" s="1"/>
      <c r="I9" s="7" t="s">
        <v>36</v>
      </c>
      <c r="J9" s="1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/>
      <c r="B10" s="7" t="s">
        <v>15</v>
      </c>
      <c r="C10" s="8">
        <f>C9</f>
        <v>1030000</v>
      </c>
      <c r="D10" s="12">
        <f>C9/C8-1</f>
        <v>-0.02830188679</v>
      </c>
      <c r="E10" s="1"/>
      <c r="F10" s="1"/>
      <c r="G10" s="1"/>
      <c r="H10" s="1"/>
      <c r="I10" s="7" t="s">
        <v>15</v>
      </c>
      <c r="J10" s="8" t="str">
        <f>J8</f>
        <v/>
      </c>
      <c r="K10" s="12" t="str">
        <f>J9/J8-1</f>
        <v>#DIV/0!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/>
      <c r="B11" s="1"/>
      <c r="C11" s="1"/>
      <c r="E11" s="1"/>
      <c r="F11" s="1"/>
      <c r="G11" s="1"/>
      <c r="H11" s="1"/>
      <c r="I11" s="1"/>
      <c r="J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/>
      <c r="B12" s="17"/>
      <c r="C12" s="1"/>
      <c r="D12" s="1"/>
      <c r="E12" s="1"/>
      <c r="F12" s="1"/>
      <c r="G12" s="1"/>
      <c r="H12" s="1"/>
      <c r="I12" s="1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30.75" customHeight="1">
      <c r="A15" s="1"/>
      <c r="B15" s="5" t="s">
        <v>16</v>
      </c>
      <c r="H15" s="1"/>
      <c r="I15" s="5" t="s">
        <v>16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/>
      <c r="B16" s="18"/>
      <c r="C16" s="18"/>
      <c r="D16" s="18"/>
      <c r="E16" s="18"/>
      <c r="F16" s="18"/>
      <c r="G16" s="18"/>
      <c r="H16" s="1"/>
      <c r="I16" s="3" t="s">
        <v>17</v>
      </c>
      <c r="J16" s="18"/>
      <c r="K16" s="18"/>
      <c r="L16" s="18"/>
      <c r="M16" s="18"/>
      <c r="N16" s="1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3" t="s">
        <v>37</v>
      </c>
      <c r="C18" s="1"/>
      <c r="D18" s="1"/>
      <c r="E18" s="37" t="s">
        <v>19</v>
      </c>
      <c r="F18" s="38"/>
      <c r="G18" s="39"/>
      <c r="H18" s="1"/>
      <c r="I18" s="3" t="s">
        <v>38</v>
      </c>
      <c r="J18" s="1"/>
      <c r="K18" s="1"/>
      <c r="L18" s="37" t="s">
        <v>19</v>
      </c>
      <c r="M18" s="38"/>
      <c r="N18" s="3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6" t="s">
        <v>9</v>
      </c>
      <c r="C19" s="6" t="s">
        <v>10</v>
      </c>
      <c r="D19" s="6" t="s">
        <v>11</v>
      </c>
      <c r="E19" s="22" t="s">
        <v>21</v>
      </c>
      <c r="F19" s="22" t="s">
        <v>22</v>
      </c>
      <c r="G19" s="22" t="s">
        <v>23</v>
      </c>
      <c r="H19" s="1"/>
      <c r="I19" s="6" t="s">
        <v>9</v>
      </c>
      <c r="J19" s="6" t="s">
        <v>10</v>
      </c>
      <c r="K19" s="6" t="s">
        <v>11</v>
      </c>
      <c r="L19" s="22" t="s">
        <v>21</v>
      </c>
      <c r="M19" s="22" t="s">
        <v>22</v>
      </c>
      <c r="N19" s="22" t="s">
        <v>23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23"/>
      <c r="B20" s="7" t="s">
        <v>12</v>
      </c>
      <c r="C20" s="8">
        <v>60000.0</v>
      </c>
      <c r="D20" s="9">
        <v>-1.0</v>
      </c>
      <c r="E20" s="24">
        <f t="shared" ref="E20:E22" si="1">IF($D20&gt;-1,IF($D20&gt;0,$C20,($D20*$C20)),0)</f>
        <v>0</v>
      </c>
      <c r="F20" s="24">
        <f t="shared" ref="F20:F22" si="2">IF($D20&gt;-1,IF($D20&gt;0,$C20*$D20,(0)),0)</f>
        <v>0</v>
      </c>
      <c r="G20" s="24">
        <f t="shared" ref="G20:G22" si="3">E20+F20</f>
        <v>0</v>
      </c>
      <c r="H20" s="1"/>
      <c r="I20" s="7" t="s">
        <v>12</v>
      </c>
      <c r="J20" s="40"/>
      <c r="K20" s="41">
        <v>-1.0</v>
      </c>
      <c r="L20" s="24">
        <f t="shared" ref="L20:L22" si="4">IF($K20&gt;-1,IF($K20&gt;0,$J20,($K20*$J20)),0)</f>
        <v>0</v>
      </c>
      <c r="M20" s="24">
        <f t="shared" ref="M20:M22" si="5">IF($K20&gt;-1,IF($K20&gt;0,$J20*$K20,(0)),0)</f>
        <v>0</v>
      </c>
      <c r="N20" s="24">
        <f t="shared" ref="N20:N22" si="6">L20+M20</f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23"/>
      <c r="B21" s="7" t="s">
        <v>14</v>
      </c>
      <c r="C21" s="13">
        <v>1000000.0</v>
      </c>
      <c r="D21" s="12">
        <v>0.03</v>
      </c>
      <c r="E21" s="25">
        <f t="shared" si="1"/>
        <v>1000000</v>
      </c>
      <c r="F21" s="25">
        <f t="shared" si="2"/>
        <v>30000</v>
      </c>
      <c r="G21" s="24">
        <f t="shared" si="3"/>
        <v>1030000</v>
      </c>
      <c r="H21" s="1"/>
      <c r="I21" s="7" t="s">
        <v>14</v>
      </c>
      <c r="J21" s="42"/>
      <c r="K21" s="15"/>
      <c r="L21" s="25">
        <f t="shared" si="4"/>
        <v>0</v>
      </c>
      <c r="M21" s="25">
        <f t="shared" si="5"/>
        <v>0</v>
      </c>
      <c r="N21" s="24">
        <f t="shared" si="6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>
      <c r="A22" s="23"/>
      <c r="B22" s="7"/>
      <c r="C22" s="27"/>
      <c r="D22" s="28"/>
      <c r="E22" s="25">
        <f t="shared" si="1"/>
        <v>0</v>
      </c>
      <c r="F22" s="25">
        <f t="shared" si="2"/>
        <v>0</v>
      </c>
      <c r="G22" s="24">
        <f t="shared" si="3"/>
        <v>0</v>
      </c>
      <c r="H22" s="1"/>
      <c r="I22" s="7"/>
      <c r="J22" s="27"/>
      <c r="K22" s="28"/>
      <c r="L22" s="25">
        <f t="shared" si="4"/>
        <v>0</v>
      </c>
      <c r="M22" s="25">
        <f t="shared" si="5"/>
        <v>0</v>
      </c>
      <c r="N22" s="24">
        <f t="shared" si="6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>
      <c r="A23" s="23"/>
      <c r="B23" s="7" t="s">
        <v>23</v>
      </c>
      <c r="C23" s="8">
        <f>SUM(C20:C22)</f>
        <v>1060000</v>
      </c>
      <c r="D23" s="28"/>
      <c r="E23" s="24">
        <f t="shared" ref="E23:G23" si="7">SUM(E20:E22)</f>
        <v>1000000</v>
      </c>
      <c r="F23" s="24">
        <f t="shared" si="7"/>
        <v>30000</v>
      </c>
      <c r="G23" s="24">
        <f t="shared" si="7"/>
        <v>1030000</v>
      </c>
      <c r="H23" s="1"/>
      <c r="I23" s="7" t="s">
        <v>23</v>
      </c>
      <c r="J23" s="8">
        <f>SUM(J20:J22)</f>
        <v>0</v>
      </c>
      <c r="K23" s="28"/>
      <c r="L23" s="24">
        <f t="shared" ref="L23:N23" si="8">SUM(L20:L22)</f>
        <v>0</v>
      </c>
      <c r="M23" s="24">
        <f t="shared" si="8"/>
        <v>0</v>
      </c>
      <c r="N23" s="24">
        <f t="shared" si="8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>
      <c r="A24" s="1"/>
      <c r="B24" s="1"/>
      <c r="C24" s="1"/>
      <c r="D24" s="1"/>
      <c r="E24" s="1"/>
      <c r="F24" s="1" t="s">
        <v>13</v>
      </c>
      <c r="G24" s="1"/>
      <c r="H24" s="1"/>
      <c r="I24" s="1"/>
      <c r="J24" s="1"/>
      <c r="K24" s="1"/>
      <c r="L24" s="1"/>
      <c r="M24" s="1" t="s">
        <v>13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>
      <c r="A25" s="1"/>
      <c r="B25" s="1" t="s">
        <v>13</v>
      </c>
      <c r="C25" s="1"/>
      <c r="D25" s="1"/>
      <c r="E25" s="1"/>
      <c r="F25" s="1"/>
      <c r="G25" s="1"/>
      <c r="H25" s="1"/>
      <c r="I25" s="1" t="s">
        <v>13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>
      <c r="A26" s="1"/>
      <c r="B26" s="29" t="s">
        <v>24</v>
      </c>
      <c r="C26" s="30">
        <f>C23</f>
        <v>1060000</v>
      </c>
      <c r="D26" s="1"/>
      <c r="E26" s="1"/>
      <c r="F26" s="1"/>
      <c r="G26" s="1"/>
      <c r="H26" s="1"/>
      <c r="I26" s="29" t="s">
        <v>24</v>
      </c>
      <c r="J26" s="30">
        <f>J23</f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>
      <c r="A27" s="1"/>
      <c r="B27" s="29" t="s">
        <v>25</v>
      </c>
      <c r="C27" s="32">
        <f>G23</f>
        <v>1030000</v>
      </c>
      <c r="D27" s="1"/>
      <c r="E27" s="1"/>
      <c r="F27" s="1"/>
      <c r="G27" s="1"/>
      <c r="H27" s="1"/>
      <c r="I27" s="29" t="s">
        <v>25</v>
      </c>
      <c r="J27" s="32">
        <f>N23</f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>
      <c r="A28" s="1"/>
      <c r="B28" s="33" t="s">
        <v>26</v>
      </c>
      <c r="C28" s="34">
        <f>C27/C26-1</f>
        <v>-0.02830188679</v>
      </c>
      <c r="D28" s="1"/>
      <c r="E28" s="1"/>
      <c r="F28" s="1"/>
      <c r="G28" s="1"/>
      <c r="H28" s="1"/>
      <c r="I28" s="33" t="s">
        <v>26</v>
      </c>
      <c r="J28" s="34" t="str">
        <f>J27/J26-1</f>
        <v>#DIV/0!</v>
      </c>
      <c r="K28" s="4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>
      <c r="A29" s="1"/>
      <c r="B29" s="1"/>
      <c r="D29" s="1"/>
      <c r="E29" s="1"/>
      <c r="F29" s="1"/>
      <c r="G29" s="1"/>
      <c r="H29" s="1"/>
      <c r="I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>
      <c r="A30" s="1"/>
      <c r="B30" s="1"/>
      <c r="C30" s="35" t="s">
        <v>27</v>
      </c>
      <c r="D30" s="1"/>
      <c r="E30" s="1"/>
      <c r="F30" s="1"/>
      <c r="G30" s="1"/>
      <c r="H30" s="1"/>
      <c r="I30" s="1"/>
      <c r="J30" s="35" t="s">
        <v>13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>
      <c r="A35" s="1"/>
      <c r="B35" s="1" t="s">
        <v>28</v>
      </c>
      <c r="C35" s="1"/>
      <c r="D35" s="1"/>
      <c r="E35" s="1"/>
      <c r="F35" s="1"/>
      <c r="G35" s="1"/>
      <c r="H35" s="1"/>
      <c r="I35" s="1" t="s">
        <v>13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33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>
      <c r="A39" s="1"/>
      <c r="B39" s="1"/>
      <c r="C39" s="44"/>
      <c r="D39" s="45"/>
      <c r="E39" s="1"/>
      <c r="F39" s="1"/>
      <c r="G39" s="1"/>
      <c r="H39" s="1"/>
      <c r="I39" s="1"/>
      <c r="J39" s="44"/>
      <c r="K39" s="4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>
      <c r="A44" s="1"/>
      <c r="B44" s="23"/>
      <c r="C44" s="36"/>
      <c r="D44" s="1"/>
      <c r="E44" s="1"/>
      <c r="F44" s="1"/>
      <c r="G44" s="1"/>
      <c r="H44" s="1"/>
      <c r="I44" s="23"/>
      <c r="J44" s="3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</sheetData>
  <mergeCells count="8">
    <mergeCell ref="B1:G1"/>
    <mergeCell ref="I1:N1"/>
    <mergeCell ref="B5:G5"/>
    <mergeCell ref="I5:N5"/>
    <mergeCell ref="B15:G15"/>
    <mergeCell ref="I15:N15"/>
    <mergeCell ref="E18:G18"/>
    <mergeCell ref="L18:N1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6.29"/>
    <col customWidth="1" min="2" max="2" width="34.14"/>
    <col customWidth="1" min="3" max="3" width="21.86"/>
    <col customWidth="1" min="4" max="4" width="17.86"/>
    <col customWidth="1" min="5" max="5" width="32.71"/>
    <col customWidth="1" min="6" max="6" width="22.71"/>
    <col customWidth="1" min="7" max="7" width="25.71"/>
    <col customWidth="1" min="9" max="9" width="34.14"/>
    <col customWidth="1" min="10" max="10" width="18.43"/>
    <col customWidth="1" min="11" max="11" width="17.86"/>
    <col customWidth="1" min="12" max="12" width="28.14"/>
    <col customWidth="1" min="13" max="13" width="22.71"/>
    <col customWidth="1" min="14" max="14" width="25.71"/>
    <col customWidth="1" min="17" max="17" width="24.29"/>
    <col customWidth="1" min="18" max="18" width="16.14"/>
  </cols>
  <sheetData>
    <row r="1" ht="31.5" customHeight="1">
      <c r="A1" s="1"/>
      <c r="B1" s="2" t="s">
        <v>39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3"/>
      <c r="B2" s="3" t="s">
        <v>40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6"/>
      <c r="W2" s="46"/>
      <c r="X2" s="46"/>
      <c r="Y2" s="46"/>
      <c r="Z2" s="46"/>
      <c r="AA2" s="46"/>
    </row>
    <row r="3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6"/>
      <c r="W3" s="46"/>
      <c r="X3" s="46"/>
      <c r="Y3" s="46"/>
      <c r="Z3" s="46"/>
      <c r="AA3" s="46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ht="28.5" customHeight="1">
      <c r="A5" s="1"/>
      <c r="B5" s="5" t="s">
        <v>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>
      <c r="A7" s="1"/>
      <c r="B7" s="3" t="s">
        <v>41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>
      <c r="A8" s="1"/>
      <c r="B8" s="7" t="s">
        <v>35</v>
      </c>
      <c r="C8" s="8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>
      <c r="A9" s="1"/>
      <c r="B9" s="7" t="s">
        <v>36</v>
      </c>
      <c r="C9" s="1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>
      <c r="A10" s="1"/>
      <c r="B10" s="7" t="s">
        <v>42</v>
      </c>
      <c r="C10" s="8" t="str">
        <f>C8</f>
        <v/>
      </c>
      <c r="D10" s="12" t="str">
        <f>C9/C8-1</f>
        <v>#DIV/0!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>
      <c r="A11" s="1"/>
      <c r="B11" s="1"/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>
      <c r="A12" s="1"/>
      <c r="B12" s="1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30.75" customHeight="1">
      <c r="A15" s="1"/>
      <c r="B15" s="18" t="s">
        <v>16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>
      <c r="A16" s="1"/>
      <c r="B16" s="18"/>
      <c r="C16" s="18"/>
      <c r="D16" s="18"/>
      <c r="E16" s="18"/>
      <c r="F16" s="18"/>
      <c r="G16" s="1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>
      <c r="A17" s="1"/>
      <c r="B17" s="1"/>
      <c r="C17" s="1"/>
      <c r="D17" s="1"/>
      <c r="E17" s="47"/>
      <c r="F17" s="47"/>
      <c r="G17" s="47"/>
      <c r="H17" s="1"/>
      <c r="I17" s="1"/>
      <c r="J17" s="1"/>
      <c r="K17" s="1"/>
      <c r="L17" s="1"/>
      <c r="M17" s="1"/>
    </row>
    <row r="18">
      <c r="A18" s="1"/>
      <c r="B18" s="3" t="s">
        <v>43</v>
      </c>
      <c r="C18" s="1"/>
      <c r="D18" s="1"/>
      <c r="E18" s="48" t="s">
        <v>19</v>
      </c>
      <c r="F18" s="20"/>
      <c r="G18" s="49"/>
      <c r="H18" s="1"/>
      <c r="I18" s="1"/>
      <c r="J18" s="1"/>
      <c r="K18" s="1"/>
      <c r="L18" s="1"/>
      <c r="M18" s="1"/>
    </row>
    <row r="19">
      <c r="A19" s="1"/>
      <c r="B19" s="6" t="s">
        <v>9</v>
      </c>
      <c r="C19" s="6" t="s">
        <v>10</v>
      </c>
      <c r="D19" s="6" t="s">
        <v>11</v>
      </c>
      <c r="E19" s="22" t="s">
        <v>21</v>
      </c>
      <c r="F19" s="22" t="s">
        <v>22</v>
      </c>
      <c r="G19" s="22" t="s">
        <v>23</v>
      </c>
      <c r="H19" s="1"/>
      <c r="I19" s="1"/>
      <c r="J19" s="1"/>
      <c r="K19" s="1"/>
      <c r="L19" s="1"/>
      <c r="M19" s="1"/>
    </row>
    <row r="20">
      <c r="A20" s="23"/>
      <c r="B20" s="7" t="s">
        <v>12</v>
      </c>
      <c r="C20" s="50"/>
      <c r="D20" s="9">
        <v>-1.0</v>
      </c>
      <c r="E20" s="24">
        <f t="shared" ref="E20:E22" si="1">IF($D20&gt;-1,IF($D20&gt;0,$C20,($D20*$C20)),0)</f>
        <v>0</v>
      </c>
      <c r="F20" s="24">
        <f t="shared" ref="F20:F22" si="2">IF($D20&gt;-1,IF($D20&gt;0,$C20*$D20,(0)),0)</f>
        <v>0</v>
      </c>
      <c r="G20" s="24">
        <f t="shared" ref="G20:G22" si="3">E20+F20</f>
        <v>0</v>
      </c>
      <c r="H20" s="1"/>
      <c r="I20" s="1"/>
      <c r="J20" s="1"/>
      <c r="K20" s="1"/>
      <c r="L20" s="1"/>
      <c r="M20" s="1"/>
    </row>
    <row r="21" ht="15.75" customHeight="1">
      <c r="A21" s="23"/>
      <c r="B21" s="7" t="s">
        <v>14</v>
      </c>
      <c r="C21" s="51"/>
      <c r="D21" s="12"/>
      <c r="E21" s="25">
        <f t="shared" si="1"/>
        <v>0</v>
      </c>
      <c r="F21" s="25">
        <f t="shared" si="2"/>
        <v>0</v>
      </c>
      <c r="G21" s="25">
        <f t="shared" si="3"/>
        <v>0</v>
      </c>
      <c r="H21" s="1"/>
      <c r="I21" s="1"/>
      <c r="J21" s="1"/>
      <c r="K21" s="1"/>
      <c r="L21" s="1"/>
      <c r="M21" s="1"/>
    </row>
    <row r="22" ht="15.75" customHeight="1">
      <c r="A22" s="23"/>
      <c r="B22" s="7" t="s">
        <v>44</v>
      </c>
      <c r="C22" s="51"/>
      <c r="D22" s="12"/>
      <c r="E22" s="25">
        <f t="shared" si="1"/>
        <v>0</v>
      </c>
      <c r="F22" s="25">
        <f t="shared" si="2"/>
        <v>0</v>
      </c>
      <c r="G22" s="25">
        <f t="shared" si="3"/>
        <v>0</v>
      </c>
      <c r="H22" s="1"/>
      <c r="I22" s="1"/>
      <c r="J22" s="1"/>
      <c r="K22" s="1"/>
      <c r="L22" s="1"/>
      <c r="M22" s="1"/>
    </row>
    <row r="23" ht="15.75" customHeight="1">
      <c r="A23" s="23"/>
      <c r="B23" s="7" t="s">
        <v>23</v>
      </c>
      <c r="C23" s="8">
        <f>SUM(C20:C22)</f>
        <v>0</v>
      </c>
      <c r="D23" s="28"/>
      <c r="E23" s="24">
        <f t="shared" ref="E23:G23" si="4">SUM(E20:E22)</f>
        <v>0</v>
      </c>
      <c r="F23" s="24">
        <f t="shared" si="4"/>
        <v>0</v>
      </c>
      <c r="G23" s="24">
        <f t="shared" si="4"/>
        <v>0</v>
      </c>
      <c r="H23" s="1"/>
      <c r="I23" s="1"/>
      <c r="J23" s="1"/>
      <c r="K23" s="1"/>
      <c r="L23" s="1"/>
      <c r="M23" s="1"/>
    </row>
    <row r="24" ht="15.75" customHeight="1">
      <c r="A24" s="1"/>
      <c r="B24" s="1"/>
      <c r="C24" s="1"/>
      <c r="D24" s="1"/>
      <c r="E24" s="1"/>
      <c r="F24" s="1" t="s">
        <v>13</v>
      </c>
      <c r="G24" s="1"/>
      <c r="H24" s="1"/>
      <c r="I24" s="1"/>
      <c r="J24" s="1"/>
      <c r="K24" s="1"/>
      <c r="L24" s="1"/>
      <c r="M24" s="1"/>
    </row>
    <row r="25" ht="15.75" customHeight="1">
      <c r="A25" s="1"/>
      <c r="B25" s="1" t="s">
        <v>13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ht="15.75" customHeight="1">
      <c r="A26" s="1"/>
      <c r="B26" s="29" t="s">
        <v>24</v>
      </c>
      <c r="C26" s="30">
        <f>C23</f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</row>
    <row r="27" ht="15.75" customHeight="1">
      <c r="A27" s="1"/>
      <c r="B27" s="29" t="s">
        <v>25</v>
      </c>
      <c r="C27" s="32">
        <f>G23</f>
        <v>0</v>
      </c>
      <c r="D27" s="1"/>
      <c r="E27" s="1"/>
      <c r="F27" s="1"/>
      <c r="G27" s="1"/>
      <c r="H27" s="1"/>
      <c r="I27" s="1"/>
      <c r="J27" s="1"/>
      <c r="K27" s="1"/>
      <c r="L27" s="1"/>
      <c r="M27" s="1"/>
    </row>
    <row r="28" ht="15.75" customHeight="1">
      <c r="A28" s="1"/>
      <c r="B28" s="33" t="s">
        <v>26</v>
      </c>
      <c r="C28" s="52" t="str">
        <f>C27/C26-1</f>
        <v>#DIV/0!</v>
      </c>
      <c r="D28" s="1"/>
      <c r="E28" s="1"/>
      <c r="F28" s="1"/>
      <c r="G28" s="1"/>
      <c r="H28" s="1"/>
      <c r="I28" s="1"/>
      <c r="J28" s="1"/>
      <c r="K28" s="1"/>
      <c r="L28" s="1"/>
      <c r="M28" s="1"/>
    </row>
    <row r="29" ht="15.75" customHeight="1">
      <c r="A29" s="1"/>
      <c r="B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ht="15.75" customHeight="1">
      <c r="A30" s="1"/>
      <c r="B30" s="1"/>
      <c r="C30" s="35" t="s">
        <v>27</v>
      </c>
      <c r="D30" s="1"/>
      <c r="E30" s="1"/>
      <c r="F30" s="1"/>
      <c r="G30" s="1"/>
      <c r="H30" s="1"/>
      <c r="I30" s="1"/>
      <c r="J30" s="1"/>
      <c r="K30" s="1"/>
      <c r="L30" s="1"/>
      <c r="M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5.75" customHeight="1">
      <c r="A35" s="1"/>
      <c r="B35" s="1" t="s">
        <v>28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33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5.75" customHeight="1">
      <c r="A41" s="1"/>
      <c r="B41" s="1"/>
      <c r="C41" s="44"/>
      <c r="D41" s="45"/>
      <c r="E41" s="1"/>
      <c r="F41" s="1"/>
      <c r="G41" s="1"/>
      <c r="H41" s="1"/>
      <c r="I41" s="1"/>
      <c r="J41" s="44"/>
      <c r="K41" s="4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5.75" customHeight="1">
      <c r="A46" s="1"/>
      <c r="B46" s="23"/>
      <c r="C46" s="36"/>
      <c r="D46" s="1"/>
      <c r="E46" s="1"/>
      <c r="F46" s="1"/>
      <c r="G46" s="1"/>
      <c r="H46" s="1"/>
      <c r="I46" s="23"/>
      <c r="J46" s="3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G1"/>
    <mergeCell ref="B5:G5"/>
    <mergeCell ref="B15:G15"/>
    <mergeCell ref="E18:G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2020-05-15T21:19:42Z</dcterms:created>
  <dc:creator>Steph Gripne</dc:creator>
</cp:coreProperties>
</file>